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公営企業局\経営部経営企画課\000_新 共有フォルダ(←順次入れてください)\54_下水関係\08_経年データ等\06 経営分析\0.経営比較分析表の公表\経営比較分析（R6)\"/>
    </mc:Choice>
  </mc:AlternateContent>
  <xr:revisionPtr revIDLastSave="0" documentId="13_ncr:1_{15304057-9F74-4A66-83A1-22DDC3FFB29F}" xr6:coauthVersionLast="47" xr6:coauthVersionMax="47" xr10:uidLastSave="{00000000-0000-0000-0000-000000000000}"/>
  <workbookProtection workbookAlgorithmName="SHA-512" workbookHashValue="o0StquVh+4XRblBoUnVbwA8vzeZv8OID9tk8NPldDVAw9H5xYqr6096xNpK+V1EpA/n/YtntoxUROcCfdBU3lA==" workbookSaltValue="SYFs8TRgiah0ky+rmQs30g==" workbookSpinCount="100000" lockStructure="1"/>
  <bookViews>
    <workbookView xWindow="20370" yWindow="-675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AT10" i="4"/>
  <c r="AL10" i="4"/>
  <c r="I10" i="4"/>
  <c r="AL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<sst xmlns="http://schemas.openxmlformats.org/spreadsheetml/2006/main" count="231" uniqueCount="116">
  <si>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</si>
  <si>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</si>
  <si>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</si>
  <si>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</si>
  <si>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</si>
  <si>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</si>
  <si>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</si>
  <si>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</si>
  <si>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</si>
  <si>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</si>
  <si>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</si>
  <si>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</si>
  <si>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</si>
  <si>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</si>
  <si>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</si>
  <si>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</si>
  <si>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</si>
  <si>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</si>
  <si>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</si>
  <si>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</si>
  <si>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</si>
  <si>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</si>
  <si>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</si>
  <si>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</si>
  <si>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</si>
  <si>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</si>
  <si>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</si>
  <si>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</si>
  <si>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</si>
  <si>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</si>
  <si>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</si>
  <si>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</si>
  <si>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</si>
  <si>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</si>
  <si>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</si>
  <si>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</si>
  <si>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</si>
  <si>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</si>
  <si>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</si>
  <si>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</si>
  <si>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</si>
  <si>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</si>
  <si>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</si>
  <si>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</si>
  <si>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</si>
  <si>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</si>
  <si>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</si>
  <si>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</si>
  <si>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</si>
  <si>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</si>
  <si>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</si>
  <si>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</si>
  <si>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</si>
  <si>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</si>
  <si>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</si>
  <si>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</si>
  <si>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</si>
  <si>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</si>
  <si>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</si>
  <si>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</si>
  <si>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</si>
  <si>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</si>
  <si>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</si>
  <si>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</si>
  <si>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</si>
  <si>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</si>
  <si>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</si>
  <si>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</si>
  <si>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</si>
  <si>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</si>
  <si>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</si>
  <si>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</si>
  <si>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</si>
  <si>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</si>
  <si>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</si>
  <si>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</si>
  <si>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</si>
  <si>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</si>
  <si>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</si>
  <si>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</si>
  <si>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</si>
  <si>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</si>
  <si>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</si>
  <si>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</si>
  <si>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</si>
  <si>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</si>
  <si>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</si>
  <si>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</si>
  <si>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</si>
  <si>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</si>
  <si>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</si>
  <si>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</si>
  <si>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</si>
  <si>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</si>
  <si>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</si>
  <si>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</si>
  <si>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尼崎市</t>
  </si>
  <si>
    <t>法適用</t>
  </si>
  <si>
    <t>下水道事業</t>
  </si>
  <si>
    <t>公共下水道</t>
  </si>
  <si>
    <t>Aa</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</si>
  <si>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</si>
  <si>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</si>
  <si>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</si>
  <si>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</si>
  <si>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</si>
  <si>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</si>
  <si>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</si>
  <si>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</si>
  <si>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</si>
  <si>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</si>
  <si>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</si>
  <si>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</si>
  <si>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①有形固定資産減価償却率・②管渠老朽化率
　共に類似団体と比べて高い数値となっており、特に管渠老朽化率は、今後更新時期を迎える管渠が多いことから、さらに上昇が見込まれるところである。下水道の供用開始が早く、建設開始から約70年が経過しており、類似団体に比べて施設の老朽化が進んでいることが、これらの指標に顕著に表れている。
③管渠改善率
　重要な幹線など、比較的口径が大きく延長の短い管渠の改築に注力していることなどにより、近年は類似団体を若干下回っている。
　有形固定資産の減価償却率や管渠老朽化率が類似団体を上回っており、今後も老朽化の進行が見込まれるため、計画的な改築更新等の老朽化対策を推進する必要がある。</t>
    <rPh sb="198" eb="200">
      <t>チュウリョク</t>
    </rPh>
    <phoneticPr fontId="4"/>
  </si>
  <si>
    <t xml:space="preserve"> 尼崎市は、市域が北から南へとほぼ平坦で緩やかな勾配を持ち、人口密度が高いという状況の中、下水道には次の特性がある。
　⑴下水道整備を昭和28年と早期に着手したこと
　⑵下水の処理は汚水と雨水を同時に集水する合流式が90％
　　以上であること
　⑶市域を分け、一方を市で、他方を県で分担し下水の処理
　　を行うこととしたこと
　このように経済的・効率的な整備や維持管理を実施してきたことなどから、近年の経常収支は黒字で推移し、流動比率や経費回収率等の指標についても類似団体と比較して良好な状況にある。
　一方で、下水道使用料収入は減少傾向にあり、また、施設の老朽化をはじめとした様々な課題に対応するため、今後の経営環境は厳しさを増していくことが見込まれる。
　これらを踏まえ、「あまがさき下水道ビジョン2031（計画期間：令和4～令和13年度）」に基づいて、下水道ウォーターPPPの導入に向けた取組やストックマネジメント手法を用いた将来投資額の削減・事業費の平準化に取り組むなど、都市活動や市民の生活を支える重要なライフラインとして、着実な事業運営を推進していく。</t>
    <rPh sb="295" eb="297">
      <t>タイオウ</t>
    </rPh>
    <rPh sb="379" eb="382">
      <t>ゲスイドウ</t>
    </rPh>
    <rPh sb="394" eb="395">
      <t>ム</t>
    </rPh>
    <rPh sb="397" eb="399">
      <t>トリクミ</t>
    </rPh>
    <rPh sb="433" eb="434">
      <t>ト</t>
    </rPh>
    <rPh sb="435" eb="436">
      <t>ク</t>
    </rPh>
    <rPh sb="467" eb="469">
      <t>チャクジツ</t>
    </rPh>
    <rPh sb="470" eb="474">
      <t>ジギョウウンエイ</t>
    </rPh>
    <rPh sb="475" eb="477">
      <t>スイシン</t>
    </rPh>
    <phoneticPr fontId="4"/>
  </si>
  <si>
    <t>①経常収支比率
　100%を超えており良好な状況にある。
②累積欠損金比率
　平成15年の料金改定後、欠損金は発生していない。
③流動比率
　100%を大きく上回っており、１年以内に支払うべき債務に対する支払能力を十分に有している。
④企業債残高対事業規模比率
　借入金の返済がピークを越え、企業債残高が減少傾向にある。今後は施設・設備の老朽化に伴い更新需要も高まっているため、借入金の増加が懸念される。
⑤経費回収率
　100%を超えており、類似団体と比較しても良好な状況にある。
⑥汚水処理原価
　類似団体と比較しても良好な状況となっており、効率的な汚水処理ができている。
⑦施設利用率
　処理水量が減少したことにより施設能力に余裕がある状況となっている。高度処理の導入等によって、より効率的な施設能力となるよう努める。
⑧水洗化率
　類似団体と比較すると良好な状況にある。
　現状では、経営状況は概ね良好であり、類似団体と比較しても良好な状況にある。一方で、近年の傾向に見られるように、下水道使用料収入の減少、物価高騰等による経費の増加や老朽化した設備・施設の更新需要の更なる高まりなどが見込まれることから、下水道事業運営の諸課題に対する経営努力が求められる。</t>
    <rPh sb="429" eb="431">
      <t>イッポウ</t>
    </rPh>
    <rPh sb="433" eb="435">
      <t>キンネン</t>
    </rPh>
    <rPh sb="436" eb="438">
      <t>ケイコウ</t>
    </rPh>
    <rPh sb="439" eb="440">
      <t>ミ</t>
    </rPh>
    <rPh sb="489" eb="490">
      <t>サラ</t>
    </rPh>
    <rPh sb="498" eb="500">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</si>
</sst>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0.23</c:v>
                </c:pt>
                <c:pt idx="1">
                  <c:v>0.16</c:v>
                </c:pt>
                <c:pt idx="2">
                  <c:v>0.14000000000000001</c:v>
                </c:pt>
                <c:pt idx="3">
                  <c:v>0.12</c:v>
                </c:pt>
                <c:pt idx="4">
                  <c:v>0.17</c:v>
                </c:pt>
              </c:numCache>
            </c:numRef>
          </c:val>
          <c:extLst>
            <c:ext xmlns:c16="http://schemas.microsoft.com/office/drawing/2014/chart" uri="{C3380CC4-5D6E-409C-BE32-E72D297353CC}">
              <c16:uniqueId val="{00000000-08F7-4FAA-BBC6-96F673BDBDA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08F7-4FAA-BBC6-96F673BDBDA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50.06</c:v>
                </c:pt>
                <c:pt idx="1">
                  <c:v>50.75</c:v>
                </c:pt>
                <c:pt idx="2">
                  <c:v>49.07</c:v>
                </c:pt>
                <c:pt idx="3">
                  <c:v>50.59</c:v>
                </c:pt>
                <c:pt idx="4">
                  <c:v>52.38</c:v>
                </c:pt>
              </c:numCache>
            </c:numRef>
          </c:val>
          <c:extLst>
            <c:ext xmlns:c16="http://schemas.microsoft.com/office/drawing/2014/chart" uri="{C3380CC4-5D6E-409C-BE32-E72D297353CC}">
              <c16:uniqueId val="{00000000-DD23-4BB7-A159-DED520DE61E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DD23-4BB7-A159-DED520DE61E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99.64</c:v>
                </c:pt>
                <c:pt idx="1">
                  <c:v>99.64</c:v>
                </c:pt>
                <c:pt idx="2">
                  <c:v>99.65</c:v>
                </c:pt>
                <c:pt idx="3">
                  <c:v>99.66</c:v>
                </c:pt>
                <c:pt idx="4">
                  <c:v>99.67</c:v>
                </c:pt>
              </c:numCache>
            </c:numRef>
          </c:val>
          <c:extLst>
            <c:ext xmlns:c16="http://schemas.microsoft.com/office/drawing/2014/chart" uri="{C3380CC4-5D6E-409C-BE32-E72D297353CC}">
              <c16:uniqueId val="{00000000-767A-4607-B5C9-D2CC30E2057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767A-4607-B5C9-D2CC30E2057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105.88</c:v>
                </c:pt>
                <c:pt idx="1">
                  <c:v>112.75</c:v>
                </c:pt>
                <c:pt idx="2">
                  <c:v>110.14</c:v>
                </c:pt>
                <c:pt idx="3">
                  <c:v>107.86</c:v>
                </c:pt>
                <c:pt idx="4">
                  <c:v>107.1</c:v>
                </c:pt>
              </c:numCache>
            </c:numRef>
          </c:val>
          <c:extLst>
            <c:ext xmlns:c16="http://schemas.microsoft.com/office/drawing/2014/chart" uri="{C3380CC4-5D6E-409C-BE32-E72D297353CC}">
              <c16:uniqueId val="{00000000-FC8D-481E-8F15-F0A54A34A79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FC8D-481E-8F15-F0A54A34A79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57.23</c:v>
                </c:pt>
                <c:pt idx="1">
                  <c:v>57.93</c:v>
                </c:pt>
                <c:pt idx="2">
                  <c:v>58.58</c:v>
                </c:pt>
                <c:pt idx="3">
                  <c:v>59.65</c:v>
                </c:pt>
                <c:pt idx="4">
                  <c:v>60.77</c:v>
                </c:pt>
              </c:numCache>
            </c:numRef>
          </c:val>
          <c:extLst>
            <c:ext xmlns:c16="http://schemas.microsoft.com/office/drawing/2014/chart" uri="{C3380CC4-5D6E-409C-BE32-E72D297353CC}">
              <c16:uniqueId val="{00000000-7C58-4F44-ABEB-E3EB8042BBA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7C58-4F44-ABEB-E3EB8042BBA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15.67</c:v>
                </c:pt>
                <c:pt idx="1">
                  <c:v>16.079999999999998</c:v>
                </c:pt>
                <c:pt idx="2">
                  <c:v>16.84</c:v>
                </c:pt>
                <c:pt idx="3">
                  <c:v>17.5</c:v>
                </c:pt>
                <c:pt idx="4">
                  <c:v>17.829999999999998</c:v>
                </c:pt>
              </c:numCache>
            </c:numRef>
          </c:val>
          <c:extLst>
            <c:ext xmlns:c16="http://schemas.microsoft.com/office/drawing/2014/chart" uri="{C3380CC4-5D6E-409C-BE32-E72D297353CC}">
              <c16:uniqueId val="{00000000-8CB5-4878-A22B-1E3EC3BA637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8CB5-4878-A22B-1E3EC3BA637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40-4B38-9308-EB7511866DF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8A40-4B38-9308-EB7511866DF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289.72000000000003</c:v>
                </c:pt>
                <c:pt idx="1">
                  <c:v>329.68</c:v>
                </c:pt>
                <c:pt idx="2">
                  <c:v>357.62</c:v>
                </c:pt>
                <c:pt idx="3">
                  <c:v>464.97</c:v>
                </c:pt>
                <c:pt idx="4">
                  <c:v>478.78</c:v>
                </c:pt>
              </c:numCache>
            </c:numRef>
          </c:val>
          <c:extLst>
            <c:ext xmlns:c16="http://schemas.microsoft.com/office/drawing/2014/chart" uri="{C3380CC4-5D6E-409C-BE32-E72D297353CC}">
              <c16:uniqueId val="{00000000-2017-40F9-AE23-EB043DA4952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2017-40F9-AE23-EB043DA4952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224.57</c:v>
                </c:pt>
                <c:pt idx="1">
                  <c:v>186.32</c:v>
                </c:pt>
                <c:pt idx="2">
                  <c:v>200.42</c:v>
                </c:pt>
                <c:pt idx="3">
                  <c:v>175.31</c:v>
                </c:pt>
                <c:pt idx="4">
                  <c:v>172.08</c:v>
                </c:pt>
              </c:numCache>
            </c:numRef>
          </c:val>
          <c:extLst>
            <c:ext xmlns:c16="http://schemas.microsoft.com/office/drawing/2014/chart" uri="{C3380CC4-5D6E-409C-BE32-E72D297353CC}">
              <c16:uniqueId val="{00000000-1320-4B6A-AF6A-3D0784C6284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1320-4B6A-AF6A-3D0784C6284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113.58</c:v>
                </c:pt>
                <c:pt idx="1">
                  <c:v>131.04</c:v>
                </c:pt>
                <c:pt idx="2">
                  <c:v>114.38</c:v>
                </c:pt>
                <c:pt idx="3">
                  <c:v>119.62</c:v>
                </c:pt>
                <c:pt idx="4">
                  <c:v>114.02</c:v>
                </c:pt>
              </c:numCache>
            </c:numRef>
          </c:val>
          <c:extLst>
            <c:ext xmlns:c16="http://schemas.microsoft.com/office/drawing/2014/chart" uri="{C3380CC4-5D6E-409C-BE32-E72D297353CC}">
              <c16:uniqueId val="{00000000-4AA3-4FF7-8AA9-3A302950A2E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4AA3-4FF7-8AA9-3A302950A2E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76.34</c:v>
                </c:pt>
                <c:pt idx="1">
                  <c:v>78.349999999999994</c:v>
                </c:pt>
                <c:pt idx="2">
                  <c:v>82</c:v>
                </c:pt>
                <c:pt idx="3">
                  <c:v>86.83</c:v>
                </c:pt>
                <c:pt idx="4">
                  <c:v>90.26</c:v>
                </c:pt>
              </c:numCache>
            </c:numRef>
          </c:val>
          <c:extLst>
            <c:ext xmlns:c16="http://schemas.microsoft.com/office/drawing/2014/chart" uri="{C3380CC4-5D6E-409C-BE32-E72D297353CC}">
              <c16:uniqueId val="{00000000-EDBB-4DAF-BA17-FA2F4627CC2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EDBB-4DAF-BA17-FA2F4627CC2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8" ht="9.75" customHeight="1" x14ac:dyDescent="0.15">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8" ht="9.75" customHeight="1" x14ac:dyDescent="0.15">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4" t="str">
        <f>データ!H6</f>
        <v>兵庫県　尼崎市</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56" t="s">
        <v>9</v>
      </c>
      <c r="BM7" s="57"/>
      <c r="BN7" s="57"/>
      <c r="BO7" s="57"/>
      <c r="BP7" s="57"/>
      <c r="BQ7" s="57"/>
      <c r="BR7" s="57"/>
      <c r="BS7" s="57"/>
      <c r="BT7" s="57"/>
      <c r="BU7" s="57"/>
      <c r="BV7" s="57"/>
      <c r="BW7" s="57"/>
      <c r="BX7" s="57"/>
      <c r="BY7" s="58"/>
    </row>
    <row r="8" spans="1:78" ht="18.75" customHeight="1" x14ac:dyDescent="0.15">
      <c r="A8" s="2"/>
      <c r="B8" s="59" t="str">
        <f>データ!I6</f>
        <v>法適用</v>
      </c>
      <c r="C8" s="59"/>
      <c r="D8" s="59"/>
      <c r="E8" s="59"/>
      <c r="F8" s="59"/>
      <c r="G8" s="59"/>
      <c r="H8" s="59"/>
      <c r="I8" s="59" t="str">
        <f>データ!J6</f>
        <v>下水道事業</v>
      </c>
      <c r="J8" s="59"/>
      <c r="K8" s="59"/>
      <c r="L8" s="59"/>
      <c r="M8" s="59"/>
      <c r="N8" s="59"/>
      <c r="O8" s="59"/>
      <c r="P8" s="59" t="str">
        <f>データ!K6</f>
        <v>公共下水道</v>
      </c>
      <c r="Q8" s="59"/>
      <c r="R8" s="59"/>
      <c r="S8" s="59"/>
      <c r="T8" s="59"/>
      <c r="U8" s="59"/>
      <c r="V8" s="59"/>
      <c r="W8" s="59" t="str">
        <f>データ!L6</f>
        <v>Aa</v>
      </c>
      <c r="X8" s="59"/>
      <c r="Y8" s="59"/>
      <c r="Z8" s="59"/>
      <c r="AA8" s="59"/>
      <c r="AB8" s="59"/>
      <c r="AC8" s="59"/>
      <c r="AD8" s="60" t="str">
        <f>データ!$M$6</f>
        <v>自治体職員</v>
      </c>
      <c r="AE8" s="60"/>
      <c r="AF8" s="60"/>
      <c r="AG8" s="60"/>
      <c r="AH8" s="60"/>
      <c r="AI8" s="60"/>
      <c r="AJ8" s="60"/>
      <c r="AK8" s="3"/>
      <c r="AL8" s="48">
        <f>データ!S6</f>
        <v>457508</v>
      </c>
      <c r="AM8" s="48"/>
      <c r="AN8" s="48"/>
      <c r="AO8" s="48"/>
      <c r="AP8" s="48"/>
      <c r="AQ8" s="48"/>
      <c r="AR8" s="48"/>
      <c r="AS8" s="48"/>
      <c r="AT8" s="47">
        <f>データ!T6</f>
        <v>50.7</v>
      </c>
      <c r="AU8" s="47"/>
      <c r="AV8" s="47"/>
      <c r="AW8" s="47"/>
      <c r="AX8" s="47"/>
      <c r="AY8" s="47"/>
      <c r="AZ8" s="47"/>
      <c r="BA8" s="47"/>
      <c r="BB8" s="47">
        <f>データ!U6</f>
        <v>9023.83</v>
      </c>
      <c r="BC8" s="47"/>
      <c r="BD8" s="47"/>
      <c r="BE8" s="47"/>
      <c r="BF8" s="47"/>
      <c r="BG8" s="47"/>
      <c r="BH8" s="47"/>
      <c r="BI8" s="47"/>
      <c r="BJ8" s="3"/>
      <c r="BK8" s="3"/>
      <c r="BL8" s="61" t="s">
        <v>10</v>
      </c>
      <c r="BM8" s="62"/>
      <c r="BN8" s="51" t="s">
        <v>11</v>
      </c>
      <c r="BO8" s="51"/>
      <c r="BP8" s="51"/>
      <c r="BQ8" s="51"/>
      <c r="BR8" s="51"/>
      <c r="BS8" s="51"/>
      <c r="BT8" s="51"/>
      <c r="BU8" s="51"/>
      <c r="BV8" s="51"/>
      <c r="BW8" s="51"/>
      <c r="BX8" s="51"/>
      <c r="BY8" s="52"/>
    </row>
    <row r="9" spans="1:78" ht="18.75" customHeight="1" x14ac:dyDescent="0.15">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45" t="s">
        <v>21</v>
      </c>
      <c r="BO9" s="45"/>
      <c r="BP9" s="45"/>
      <c r="BQ9" s="45"/>
      <c r="BR9" s="45"/>
      <c r="BS9" s="45"/>
      <c r="BT9" s="45"/>
      <c r="BU9" s="45"/>
      <c r="BV9" s="45"/>
      <c r="BW9" s="45"/>
      <c r="BX9" s="45"/>
      <c r="BY9" s="46"/>
    </row>
    <row r="10" spans="1:78" ht="18.75" customHeight="1" x14ac:dyDescent="0.15">
      <c r="A10" s="2"/>
      <c r="B10" s="47" t="str">
        <f>データ!N6</f>
        <v>-</v>
      </c>
      <c r="C10" s="47"/>
      <c r="D10" s="47"/>
      <c r="E10" s="47"/>
      <c r="F10" s="47"/>
      <c r="G10" s="47"/>
      <c r="H10" s="47"/>
      <c r="I10" s="47">
        <f>データ!O6</f>
        <v>81.94</v>
      </c>
      <c r="J10" s="47"/>
      <c r="K10" s="47"/>
      <c r="L10" s="47"/>
      <c r="M10" s="47"/>
      <c r="N10" s="47"/>
      <c r="O10" s="47"/>
      <c r="P10" s="47">
        <f>データ!P6</f>
        <v>100</v>
      </c>
      <c r="Q10" s="47"/>
      <c r="R10" s="47"/>
      <c r="S10" s="47"/>
      <c r="T10" s="47"/>
      <c r="U10" s="47"/>
      <c r="V10" s="47"/>
      <c r="W10" s="47">
        <f>データ!Q6</f>
        <v>71.03</v>
      </c>
      <c r="X10" s="47"/>
      <c r="Y10" s="47"/>
      <c r="Z10" s="47"/>
      <c r="AA10" s="47"/>
      <c r="AB10" s="47"/>
      <c r="AC10" s="47"/>
      <c r="AD10" s="48">
        <f>データ!R6</f>
        <v>1714</v>
      </c>
      <c r="AE10" s="48"/>
      <c r="AF10" s="48"/>
      <c r="AG10" s="48"/>
      <c r="AH10" s="48"/>
      <c r="AI10" s="48"/>
      <c r="AJ10" s="48"/>
      <c r="AK10" s="2"/>
      <c r="AL10" s="48">
        <f>データ!V6</f>
        <v>457063</v>
      </c>
      <c r="AM10" s="48"/>
      <c r="AN10" s="48"/>
      <c r="AO10" s="48"/>
      <c r="AP10" s="48"/>
      <c r="AQ10" s="48"/>
      <c r="AR10" s="48"/>
      <c r="AS10" s="48"/>
      <c r="AT10" s="47">
        <f>データ!W6</f>
        <v>40.549999999999997</v>
      </c>
      <c r="AU10" s="47"/>
      <c r="AV10" s="47"/>
      <c r="AW10" s="47"/>
      <c r="AX10" s="47"/>
      <c r="AY10" s="47"/>
      <c r="AZ10" s="47"/>
      <c r="BA10" s="47"/>
      <c r="BB10" s="47">
        <f>データ!X6</f>
        <v>11271.59</v>
      </c>
      <c r="BC10" s="47"/>
      <c r="BD10" s="47"/>
      <c r="BE10" s="47"/>
      <c r="BF10" s="47"/>
      <c r="BG10" s="47"/>
      <c r="BH10" s="47"/>
      <c r="BI10" s="47"/>
      <c r="BJ10" s="2"/>
      <c r="BK10" s="2"/>
      <c r="BL10" s="49" t="s">
        <v>22</v>
      </c>
      <c r="BM10" s="50"/>
      <c r="BN10" s="38" t="s">
        <v>23</v>
      </c>
      <c r="BO10" s="38"/>
      <c r="BP10" s="38"/>
      <c r="BQ10" s="38"/>
      <c r="BR10" s="38"/>
      <c r="BS10" s="38"/>
      <c r="BT10" s="38"/>
      <c r="BU10" s="38"/>
      <c r="BV10" s="38"/>
      <c r="BW10" s="38"/>
      <c r="BX10" s="38"/>
      <c r="BY10" s="3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24</v>
      </c>
      <c r="BM11" s="40"/>
      <c r="BN11" s="40"/>
      <c r="BO11" s="40"/>
      <c r="BP11" s="40"/>
      <c r="BQ11" s="40"/>
      <c r="BR11" s="40"/>
      <c r="BS11" s="40"/>
      <c r="BT11" s="40"/>
      <c r="BU11" s="40"/>
      <c r="BV11" s="40"/>
      <c r="BW11" s="40"/>
      <c r="BX11" s="40"/>
      <c r="BY11" s="40"/>
      <c r="BZ11" s="4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x14ac:dyDescent="0.15">
      <c r="A14" s="2"/>
      <c r="B14" s="42"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4"/>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115</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114</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Di5I1FcaiWAn5litLvpqX0y5Tl0mVgdVq8Bes/buOShWvrJScX0lByK480OWT+aPHf/oFaa5DjmuaEqsEkcgg==" saltValue="O+KBlX/pVsc2MmjwkzIwm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282022</v>
      </c>
      <c r="D6" s="19">
        <f t="shared" si="3"/>
        <v>46</v>
      </c>
      <c r="E6" s="19">
        <f t="shared" si="3"/>
        <v>17</v>
      </c>
      <c r="F6" s="19">
        <f t="shared" si="3"/>
        <v>1</v>
      </c>
      <c r="G6" s="19">
        <f t="shared" si="3"/>
        <v>0</v>
      </c>
      <c r="H6" s="19" t="str">
        <f t="shared" si="3"/>
        <v>兵庫県　尼崎市</v>
      </c>
      <c r="I6" s="19" t="str">
        <f t="shared" si="3"/>
        <v>法適用</v>
      </c>
      <c r="J6" s="19" t="str">
        <f t="shared" si="3"/>
        <v>下水道事業</v>
      </c>
      <c r="K6" s="19" t="str">
        <f t="shared" si="3"/>
        <v>公共下水道</v>
      </c>
      <c r="L6" s="19" t="str">
        <f t="shared" si="3"/>
        <v>Aa</v>
      </c>
      <c r="M6" s="19" t="str">
        <f t="shared" si="3"/>
        <v>自治体職員</v>
      </c>
      <c r="N6" s="20" t="str">
        <f t="shared" si="3"/>
        <v>-</v>
      </c>
      <c r="O6" s="20">
        <f t="shared" si="3"/>
        <v>81.94</v>
      </c>
      <c r="P6" s="20">
        <f t="shared" si="3"/>
        <v>100</v>
      </c>
      <c r="Q6" s="20">
        <f t="shared" si="3"/>
        <v>71.03</v>
      </c>
      <c r="R6" s="20">
        <f t="shared" si="3"/>
        <v>1714</v>
      </c>
      <c r="S6" s="20">
        <f t="shared" si="3"/>
        <v>457508</v>
      </c>
      <c r="T6" s="20">
        <f t="shared" si="3"/>
        <v>50.7</v>
      </c>
      <c r="U6" s="20">
        <f t="shared" si="3"/>
        <v>9023.83</v>
      </c>
      <c r="V6" s="20">
        <f t="shared" si="3"/>
        <v>457063</v>
      </c>
      <c r="W6" s="20">
        <f t="shared" si="3"/>
        <v>40.549999999999997</v>
      </c>
      <c r="X6" s="20">
        <f t="shared" si="3"/>
        <v>11271.59</v>
      </c>
      <c r="Y6" s="21">
        <f>IF(Y7="",NA(),Y7)</f>
        <v>105.88</v>
      </c>
      <c r="Z6" s="21">
        <f t="shared" ref="Z6:AH6" si="4">IF(Z7="",NA(),Z7)</f>
        <v>112.75</v>
      </c>
      <c r="AA6" s="21">
        <f t="shared" si="4"/>
        <v>110.14</v>
      </c>
      <c r="AB6" s="21">
        <f t="shared" si="4"/>
        <v>107.86</v>
      </c>
      <c r="AC6" s="21">
        <f t="shared" si="4"/>
        <v>107.1</v>
      </c>
      <c r="AD6" s="21">
        <f t="shared" si="4"/>
        <v>107.09</v>
      </c>
      <c r="AE6" s="21">
        <f t="shared" si="4"/>
        <v>107.96</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1">
        <f t="shared" si="5"/>
        <v>0.59</v>
      </c>
      <c r="AP6" s="21">
        <f t="shared" si="5"/>
        <v>0.68</v>
      </c>
      <c r="AQ6" s="21">
        <f t="shared" si="5"/>
        <v>0.9</v>
      </c>
      <c r="AR6" s="21">
        <f t="shared" si="5"/>
        <v>1.19</v>
      </c>
      <c r="AS6" s="21">
        <f t="shared" si="5"/>
        <v>1.4</v>
      </c>
      <c r="AT6" s="20" t="str">
        <f>IF(AT7="","",IF(AT7="-","【-】","【"&amp;SUBSTITUTE(TEXT(AT7,"#,##0.00"),"-","△")&amp;"】"))</f>
        <v>【3.12】</v>
      </c>
      <c r="AU6" s="21">
        <f>IF(AU7="",NA(),AU7)</f>
        <v>289.72000000000003</v>
      </c>
      <c r="AV6" s="21">
        <f t="shared" ref="AV6:BD6" si="6">IF(AV7="",NA(),AV7)</f>
        <v>329.68</v>
      </c>
      <c r="AW6" s="21">
        <f t="shared" si="6"/>
        <v>357.62</v>
      </c>
      <c r="AX6" s="21">
        <f t="shared" si="6"/>
        <v>464.97</v>
      </c>
      <c r="AY6" s="21">
        <f t="shared" si="6"/>
        <v>478.78</v>
      </c>
      <c r="AZ6" s="21">
        <f t="shared" si="6"/>
        <v>77.72</v>
      </c>
      <c r="BA6" s="21">
        <f t="shared" si="6"/>
        <v>86.61</v>
      </c>
      <c r="BB6" s="21">
        <f t="shared" si="6"/>
        <v>100.73</v>
      </c>
      <c r="BC6" s="21">
        <f t="shared" si="6"/>
        <v>108.7</v>
      </c>
      <c r="BD6" s="21">
        <f t="shared" si="6"/>
        <v>120.78</v>
      </c>
      <c r="BE6" s="20" t="str">
        <f>IF(BE7="","",IF(BE7="-","【-】","【"&amp;SUBSTITUTE(TEXT(BE7,"#,##0.00"),"-","△")&amp;"】"))</f>
        <v>【82.75】</v>
      </c>
      <c r="BF6" s="21">
        <f>IF(BF7="",NA(),BF7)</f>
        <v>224.57</v>
      </c>
      <c r="BG6" s="21">
        <f t="shared" ref="BG6:BO6" si="7">IF(BG7="",NA(),BG7)</f>
        <v>186.32</v>
      </c>
      <c r="BH6" s="21">
        <f t="shared" si="7"/>
        <v>200.42</v>
      </c>
      <c r="BI6" s="21">
        <f t="shared" si="7"/>
        <v>175.31</v>
      </c>
      <c r="BJ6" s="21">
        <f t="shared" si="7"/>
        <v>172.08</v>
      </c>
      <c r="BK6" s="21">
        <f t="shared" si="7"/>
        <v>485.6</v>
      </c>
      <c r="BL6" s="21">
        <f t="shared" si="7"/>
        <v>463.93</v>
      </c>
      <c r="BM6" s="21">
        <f t="shared" si="7"/>
        <v>481.88</v>
      </c>
      <c r="BN6" s="21">
        <f t="shared" si="7"/>
        <v>460.03</v>
      </c>
      <c r="BO6" s="21">
        <f t="shared" si="7"/>
        <v>447.27</v>
      </c>
      <c r="BP6" s="20" t="str">
        <f>IF(BP7="","",IF(BP7="-","【-】","【"&amp;SUBSTITUTE(TEXT(BP7,"#,##0.00"),"-","△")&amp;"】"))</f>
        <v>【602.56】</v>
      </c>
      <c r="BQ6" s="21">
        <f>IF(BQ7="",NA(),BQ7)</f>
        <v>113.58</v>
      </c>
      <c r="BR6" s="21">
        <f t="shared" ref="BR6:BZ6" si="8">IF(BR7="",NA(),BR7)</f>
        <v>131.04</v>
      </c>
      <c r="BS6" s="21">
        <f t="shared" si="8"/>
        <v>114.38</v>
      </c>
      <c r="BT6" s="21">
        <f t="shared" si="8"/>
        <v>119.62</v>
      </c>
      <c r="BU6" s="21">
        <f t="shared" si="8"/>
        <v>114.02</v>
      </c>
      <c r="BV6" s="21">
        <f t="shared" si="8"/>
        <v>99.95</v>
      </c>
      <c r="BW6" s="21">
        <f t="shared" si="8"/>
        <v>103.4</v>
      </c>
      <c r="BX6" s="21">
        <f t="shared" si="8"/>
        <v>101.87</v>
      </c>
      <c r="BY6" s="21">
        <f t="shared" si="8"/>
        <v>101.33</v>
      </c>
      <c r="BZ6" s="21">
        <f t="shared" si="8"/>
        <v>101.5</v>
      </c>
      <c r="CA6" s="20" t="str">
        <f>IF(CA7="","",IF(CA7="-","【-】","【"&amp;SUBSTITUTE(TEXT(CA7,"#,##0.00"),"-","△")&amp;"】"))</f>
        <v>【97.94】</v>
      </c>
      <c r="CB6" s="21">
        <f>IF(CB7="",NA(),CB7)</f>
        <v>76.34</v>
      </c>
      <c r="CC6" s="21">
        <f t="shared" ref="CC6:CK6" si="9">IF(CC7="",NA(),CC7)</f>
        <v>78.349999999999994</v>
      </c>
      <c r="CD6" s="21">
        <f t="shared" si="9"/>
        <v>82</v>
      </c>
      <c r="CE6" s="21">
        <f t="shared" si="9"/>
        <v>86.83</v>
      </c>
      <c r="CF6" s="21">
        <f t="shared" si="9"/>
        <v>90.26</v>
      </c>
      <c r="CG6" s="21">
        <f t="shared" si="9"/>
        <v>110.21</v>
      </c>
      <c r="CH6" s="21">
        <f t="shared" si="9"/>
        <v>110.26</v>
      </c>
      <c r="CI6" s="21">
        <f t="shared" si="9"/>
        <v>111.88</v>
      </c>
      <c r="CJ6" s="21">
        <f t="shared" si="9"/>
        <v>114.16</v>
      </c>
      <c r="CK6" s="21">
        <f t="shared" si="9"/>
        <v>114.28</v>
      </c>
      <c r="CL6" s="20" t="str">
        <f>IF(CL7="","",IF(CL7="-","【-】","【"&amp;SUBSTITUTE(TEXT(CL7,"#,##0.00"),"-","△")&amp;"】"))</f>
        <v>【140.98】</v>
      </c>
      <c r="CM6" s="21">
        <f>IF(CM7="",NA(),CM7)</f>
        <v>50.06</v>
      </c>
      <c r="CN6" s="21">
        <f t="shared" ref="CN6:CV6" si="10">IF(CN7="",NA(),CN7)</f>
        <v>50.75</v>
      </c>
      <c r="CO6" s="21">
        <f t="shared" si="10"/>
        <v>49.07</v>
      </c>
      <c r="CP6" s="21">
        <f t="shared" si="10"/>
        <v>50.59</v>
      </c>
      <c r="CQ6" s="21">
        <f t="shared" si="10"/>
        <v>52.38</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99.64</v>
      </c>
      <c r="CY6" s="21">
        <f t="shared" ref="CY6:DG6" si="11">IF(CY7="",NA(),CY7)</f>
        <v>99.64</v>
      </c>
      <c r="CZ6" s="21">
        <f t="shared" si="11"/>
        <v>99.65</v>
      </c>
      <c r="DA6" s="21">
        <f t="shared" si="11"/>
        <v>99.66</v>
      </c>
      <c r="DB6" s="21">
        <f t="shared" si="11"/>
        <v>99.67</v>
      </c>
      <c r="DC6" s="21">
        <f t="shared" si="11"/>
        <v>97.7</v>
      </c>
      <c r="DD6" s="21">
        <f t="shared" si="11"/>
        <v>97.59</v>
      </c>
      <c r="DE6" s="21">
        <f t="shared" si="11"/>
        <v>97.53</v>
      </c>
      <c r="DF6" s="21">
        <f t="shared" si="11"/>
        <v>97.54</v>
      </c>
      <c r="DG6" s="21">
        <f t="shared" si="11"/>
        <v>97.51</v>
      </c>
      <c r="DH6" s="20" t="str">
        <f>IF(DH7="","",IF(DH7="-","【-】","【"&amp;SUBSTITUTE(TEXT(DH7,"#,##0.00"),"-","△")&amp;"】"))</f>
        <v>【96.00】</v>
      </c>
      <c r="DI6" s="21">
        <f>IF(DI7="",NA(),DI7)</f>
        <v>57.23</v>
      </c>
      <c r="DJ6" s="21">
        <f t="shared" ref="DJ6:DR6" si="12">IF(DJ7="",NA(),DJ7)</f>
        <v>57.93</v>
      </c>
      <c r="DK6" s="21">
        <f t="shared" si="12"/>
        <v>58.58</v>
      </c>
      <c r="DL6" s="21">
        <f t="shared" si="12"/>
        <v>59.65</v>
      </c>
      <c r="DM6" s="21">
        <f t="shared" si="12"/>
        <v>60.77</v>
      </c>
      <c r="DN6" s="21">
        <f t="shared" si="12"/>
        <v>23.38</v>
      </c>
      <c r="DO6" s="21">
        <f t="shared" si="12"/>
        <v>24.59</v>
      </c>
      <c r="DP6" s="21">
        <f t="shared" si="12"/>
        <v>26.87</v>
      </c>
      <c r="DQ6" s="21">
        <f t="shared" si="12"/>
        <v>29.31</v>
      </c>
      <c r="DR6" s="21">
        <f t="shared" si="12"/>
        <v>31.67</v>
      </c>
      <c r="DS6" s="20" t="str">
        <f>IF(DS7="","",IF(DS7="-","【-】","【"&amp;SUBSTITUTE(TEXT(DS7,"#,##0.00"),"-","△")&amp;"】"))</f>
        <v>【42.20】</v>
      </c>
      <c r="DT6" s="21">
        <f>IF(DT7="",NA(),DT7)</f>
        <v>15.67</v>
      </c>
      <c r="DU6" s="21">
        <f t="shared" ref="DU6:EC6" si="13">IF(DU7="",NA(),DU7)</f>
        <v>16.079999999999998</v>
      </c>
      <c r="DV6" s="21">
        <f t="shared" si="13"/>
        <v>16.84</v>
      </c>
      <c r="DW6" s="21">
        <f t="shared" si="13"/>
        <v>17.5</v>
      </c>
      <c r="DX6" s="21">
        <f t="shared" si="13"/>
        <v>17.829999999999998</v>
      </c>
      <c r="DY6" s="21">
        <f t="shared" si="13"/>
        <v>8.1999999999999993</v>
      </c>
      <c r="DZ6" s="21">
        <f t="shared" si="13"/>
        <v>9.43</v>
      </c>
      <c r="EA6" s="21">
        <f t="shared" si="13"/>
        <v>12.4</v>
      </c>
      <c r="EB6" s="21">
        <f t="shared" si="13"/>
        <v>13.81</v>
      </c>
      <c r="EC6" s="21">
        <f t="shared" si="13"/>
        <v>15.32</v>
      </c>
      <c r="ED6" s="20" t="str">
        <f>IF(ED7="","",IF(ED7="-","【-】","【"&amp;SUBSTITUTE(TEXT(ED7,"#,##0.00"),"-","△")&amp;"】"))</f>
        <v>【9.46】</v>
      </c>
      <c r="EE6" s="21">
        <f>IF(EE7="",NA(),EE7)</f>
        <v>0.23</v>
      </c>
      <c r="EF6" s="21">
        <f t="shared" ref="EF6:EN6" si="14">IF(EF7="",NA(),EF7)</f>
        <v>0.16</v>
      </c>
      <c r="EG6" s="21">
        <f t="shared" si="14"/>
        <v>0.14000000000000001</v>
      </c>
      <c r="EH6" s="21">
        <f t="shared" si="14"/>
        <v>0.12</v>
      </c>
      <c r="EI6" s="21">
        <f t="shared" si="14"/>
        <v>0.17</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15">
      <c r="A7" s="14"/>
      <c r="B7" s="23">
        <v>2024</v>
      </c>
      <c r="C7" s="23">
        <v>282022</v>
      </c>
      <c r="D7" s="23">
        <v>46</v>
      </c>
      <c r="E7" s="23">
        <v>17</v>
      </c>
      <c r="F7" s="23">
        <v>1</v>
      </c>
      <c r="G7" s="23">
        <v>0</v>
      </c>
      <c r="H7" s="23" t="s">
        <v>96</v>
      </c>
      <c r="I7" s="23" t="s">
        <v>97</v>
      </c>
      <c r="J7" s="23" t="s">
        <v>98</v>
      </c>
      <c r="K7" s="23" t="s">
        <v>99</v>
      </c>
      <c r="L7" s="23" t="s">
        <v>100</v>
      </c>
      <c r="M7" s="23" t="s">
        <v>101</v>
      </c>
      <c r="N7" s="24" t="s">
        <v>102</v>
      </c>
      <c r="O7" s="24">
        <v>81.94</v>
      </c>
      <c r="P7" s="24">
        <v>100</v>
      </c>
      <c r="Q7" s="24">
        <v>71.03</v>
      </c>
      <c r="R7" s="24">
        <v>1714</v>
      </c>
      <c r="S7" s="24">
        <v>457508</v>
      </c>
      <c r="T7" s="24">
        <v>50.7</v>
      </c>
      <c r="U7" s="24">
        <v>9023.83</v>
      </c>
      <c r="V7" s="24">
        <v>457063</v>
      </c>
      <c r="W7" s="24">
        <v>40.549999999999997</v>
      </c>
      <c r="X7" s="24">
        <v>11271.59</v>
      </c>
      <c r="Y7" s="24">
        <v>105.88</v>
      </c>
      <c r="Z7" s="24">
        <v>112.75</v>
      </c>
      <c r="AA7" s="24">
        <v>110.14</v>
      </c>
      <c r="AB7" s="24">
        <v>107.86</v>
      </c>
      <c r="AC7" s="24">
        <v>107.1</v>
      </c>
      <c r="AD7" s="24">
        <v>107.09</v>
      </c>
      <c r="AE7" s="24">
        <v>107.96</v>
      </c>
      <c r="AF7" s="24">
        <v>107.29</v>
      </c>
      <c r="AG7" s="24">
        <v>106.58</v>
      </c>
      <c r="AH7" s="24">
        <v>106.8</v>
      </c>
      <c r="AI7" s="24">
        <v>105.36</v>
      </c>
      <c r="AJ7" s="24">
        <v>0</v>
      </c>
      <c r="AK7" s="24">
        <v>0</v>
      </c>
      <c r="AL7" s="24">
        <v>0</v>
      </c>
      <c r="AM7" s="24">
        <v>0</v>
      </c>
      <c r="AN7" s="24">
        <v>0</v>
      </c>
      <c r="AO7" s="24">
        <v>0.59</v>
      </c>
      <c r="AP7" s="24">
        <v>0.68</v>
      </c>
      <c r="AQ7" s="24">
        <v>0.9</v>
      </c>
      <c r="AR7" s="24">
        <v>1.19</v>
      </c>
      <c r="AS7" s="24">
        <v>1.4</v>
      </c>
      <c r="AT7" s="24">
        <v>3.12</v>
      </c>
      <c r="AU7" s="24">
        <v>289.72000000000003</v>
      </c>
      <c r="AV7" s="24">
        <v>329.68</v>
      </c>
      <c r="AW7" s="24">
        <v>357.62</v>
      </c>
      <c r="AX7" s="24">
        <v>464.97</v>
      </c>
      <c r="AY7" s="24">
        <v>478.78</v>
      </c>
      <c r="AZ7" s="24">
        <v>77.72</v>
      </c>
      <c r="BA7" s="24">
        <v>86.61</v>
      </c>
      <c r="BB7" s="24">
        <v>100.73</v>
      </c>
      <c r="BC7" s="24">
        <v>108.7</v>
      </c>
      <c r="BD7" s="24">
        <v>120.78</v>
      </c>
      <c r="BE7" s="24">
        <v>82.75</v>
      </c>
      <c r="BF7" s="24">
        <v>224.57</v>
      </c>
      <c r="BG7" s="24">
        <v>186.32</v>
      </c>
      <c r="BH7" s="24">
        <v>200.42</v>
      </c>
      <c r="BI7" s="24">
        <v>175.31</v>
      </c>
      <c r="BJ7" s="24">
        <v>172.08</v>
      </c>
      <c r="BK7" s="24">
        <v>485.6</v>
      </c>
      <c r="BL7" s="24">
        <v>463.93</v>
      </c>
      <c r="BM7" s="24">
        <v>481.88</v>
      </c>
      <c r="BN7" s="24">
        <v>460.03</v>
      </c>
      <c r="BO7" s="24">
        <v>447.27</v>
      </c>
      <c r="BP7" s="24">
        <v>602.55999999999995</v>
      </c>
      <c r="BQ7" s="24">
        <v>113.58</v>
      </c>
      <c r="BR7" s="24">
        <v>131.04</v>
      </c>
      <c r="BS7" s="24">
        <v>114.38</v>
      </c>
      <c r="BT7" s="24">
        <v>119.62</v>
      </c>
      <c r="BU7" s="24">
        <v>114.02</v>
      </c>
      <c r="BV7" s="24">
        <v>99.95</v>
      </c>
      <c r="BW7" s="24">
        <v>103.4</v>
      </c>
      <c r="BX7" s="24">
        <v>101.87</v>
      </c>
      <c r="BY7" s="24">
        <v>101.33</v>
      </c>
      <c r="BZ7" s="24">
        <v>101.5</v>
      </c>
      <c r="CA7" s="24">
        <v>97.94</v>
      </c>
      <c r="CB7" s="24">
        <v>76.34</v>
      </c>
      <c r="CC7" s="24">
        <v>78.349999999999994</v>
      </c>
      <c r="CD7" s="24">
        <v>82</v>
      </c>
      <c r="CE7" s="24">
        <v>86.83</v>
      </c>
      <c r="CF7" s="24">
        <v>90.26</v>
      </c>
      <c r="CG7" s="24">
        <v>110.21</v>
      </c>
      <c r="CH7" s="24">
        <v>110.26</v>
      </c>
      <c r="CI7" s="24">
        <v>111.88</v>
      </c>
      <c r="CJ7" s="24">
        <v>114.16</v>
      </c>
      <c r="CK7" s="24">
        <v>114.28</v>
      </c>
      <c r="CL7" s="24">
        <v>140.97999999999999</v>
      </c>
      <c r="CM7" s="24">
        <v>50.06</v>
      </c>
      <c r="CN7" s="24">
        <v>50.75</v>
      </c>
      <c r="CO7" s="24">
        <v>49.07</v>
      </c>
      <c r="CP7" s="24">
        <v>50.59</v>
      </c>
      <c r="CQ7" s="24">
        <v>52.38</v>
      </c>
      <c r="CR7" s="24">
        <v>64.930000000000007</v>
      </c>
      <c r="CS7" s="24">
        <v>65.680000000000007</v>
      </c>
      <c r="CT7" s="24">
        <v>63.62</v>
      </c>
      <c r="CU7" s="24">
        <v>62.65</v>
      </c>
      <c r="CV7" s="24">
        <v>61.96</v>
      </c>
      <c r="CW7" s="24">
        <v>60.13</v>
      </c>
      <c r="CX7" s="24">
        <v>99.64</v>
      </c>
      <c r="CY7" s="24">
        <v>99.64</v>
      </c>
      <c r="CZ7" s="24">
        <v>99.65</v>
      </c>
      <c r="DA7" s="24">
        <v>99.66</v>
      </c>
      <c r="DB7" s="24">
        <v>99.67</v>
      </c>
      <c r="DC7" s="24">
        <v>97.7</v>
      </c>
      <c r="DD7" s="24">
        <v>97.59</v>
      </c>
      <c r="DE7" s="24">
        <v>97.53</v>
      </c>
      <c r="DF7" s="24">
        <v>97.54</v>
      </c>
      <c r="DG7" s="24">
        <v>97.51</v>
      </c>
      <c r="DH7" s="24">
        <v>96</v>
      </c>
      <c r="DI7" s="24">
        <v>57.23</v>
      </c>
      <c r="DJ7" s="24">
        <v>57.93</v>
      </c>
      <c r="DK7" s="24">
        <v>58.58</v>
      </c>
      <c r="DL7" s="24">
        <v>59.65</v>
      </c>
      <c r="DM7" s="24">
        <v>60.77</v>
      </c>
      <c r="DN7" s="24">
        <v>23.38</v>
      </c>
      <c r="DO7" s="24">
        <v>24.59</v>
      </c>
      <c r="DP7" s="24">
        <v>26.87</v>
      </c>
      <c r="DQ7" s="24">
        <v>29.31</v>
      </c>
      <c r="DR7" s="24">
        <v>31.67</v>
      </c>
      <c r="DS7" s="24">
        <v>42.2</v>
      </c>
      <c r="DT7" s="24">
        <v>15.67</v>
      </c>
      <c r="DU7" s="24">
        <v>16.079999999999998</v>
      </c>
      <c r="DV7" s="24">
        <v>16.84</v>
      </c>
      <c r="DW7" s="24">
        <v>17.5</v>
      </c>
      <c r="DX7" s="24">
        <v>17.829999999999998</v>
      </c>
      <c r="DY7" s="24">
        <v>8.1999999999999993</v>
      </c>
      <c r="DZ7" s="24">
        <v>9.43</v>
      </c>
      <c r="EA7" s="24">
        <v>12.4</v>
      </c>
      <c r="EB7" s="24">
        <v>13.81</v>
      </c>
      <c r="EC7" s="24">
        <v>15.32</v>
      </c>
      <c r="ED7" s="24">
        <v>9.4600000000000009</v>
      </c>
      <c r="EE7" s="24">
        <v>0.23</v>
      </c>
      <c r="EF7" s="24">
        <v>0.16</v>
      </c>
      <c r="EG7" s="24">
        <v>0.14000000000000001</v>
      </c>
      <c r="EH7" s="24">
        <v>0.12</v>
      </c>
      <c r="EI7" s="24">
        <v>0.17</v>
      </c>
      <c r="EJ7" s="24">
        <v>0.14000000000000001</v>
      </c>
      <c r="EK7" s="24">
        <v>0.15</v>
      </c>
      <c r="EL7" s="24">
        <v>0.16</v>
      </c>
      <c r="EM7" s="24">
        <v>0.16</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今成 元弥</cp:lastModifiedBy>
  <cp:lastPrinted>2026-02-03T04:14:24Z</cp:lastPrinted>
  <dcterms:created xsi:type="dcterms:W3CDTF">2025-12-23T06:03:19Z</dcterms:created>
  <dcterms:modified xsi:type="dcterms:W3CDTF">2026-02-03T04:19:55Z</dcterms:modified>
  <cp:category/>
</cp:coreProperties>
</file>